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426"/>
  <workbookPr/>
  <mc:AlternateContent xmlns:mc="http://schemas.openxmlformats.org/markup-compatibility/2006">
    <mc:Choice Requires="x15">
      <x15ac:absPath xmlns:x15ac="http://schemas.microsoft.com/office/spreadsheetml/2010/11/ac" url="/Users/CAPTAINZIGZAG/Documents/MATLAB/J207/J207 EVT/SPK/X697 AAC 3 AND 4 DATA/"/>
    </mc:Choice>
  </mc:AlternateContent>
  <bookViews>
    <workbookView xWindow="0" yWindow="460" windowWidth="37400" windowHeight="23540" tabRatio="500"/>
  </bookViews>
  <sheets>
    <sheet name="Sheet1" sheetId="1" r:id="rId1"/>
    <sheet name="Sheet2" sheetId="3" r:id="rId2"/>
    <sheet name="PNLS Calculator" sheetId="2" r:id="rId3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S5" i="1" l="1"/>
  <c r="K8" i="1"/>
  <c r="L8" i="1"/>
  <c r="M8" i="1"/>
  <c r="N8" i="1"/>
  <c r="O8" i="1"/>
  <c r="P8" i="1"/>
  <c r="Q8" i="1"/>
  <c r="S8" i="1"/>
  <c r="T8" i="1"/>
  <c r="D29" i="1"/>
  <c r="E29" i="1"/>
  <c r="F29" i="1"/>
  <c r="G29" i="1"/>
  <c r="H29" i="1"/>
  <c r="B10" i="2"/>
  <c r="B9" i="2"/>
  <c r="V8" i="1"/>
  <c r="W8" i="1"/>
  <c r="U8" i="1"/>
</calcChain>
</file>

<file path=xl/sharedStrings.xml><?xml version="1.0" encoding="utf-8"?>
<sst xmlns="http://schemas.openxmlformats.org/spreadsheetml/2006/main" count="125" uniqueCount="95">
  <si>
    <t xml:space="preserve">m </t>
  </si>
  <si>
    <t xml:space="preserve">t </t>
  </si>
  <si>
    <t>w</t>
  </si>
  <si>
    <t xml:space="preserve">th </t>
  </si>
  <si>
    <t xml:space="preserve">f </t>
  </si>
  <si>
    <t xml:space="preserve">s </t>
  </si>
  <si>
    <t>sun</t>
  </si>
  <si>
    <t>expenditure</t>
  </si>
  <si>
    <t>lift</t>
  </si>
  <si>
    <t>MT</t>
  </si>
  <si>
    <t>p</t>
  </si>
  <si>
    <t>cho</t>
  </si>
  <si>
    <t>f</t>
  </si>
  <si>
    <t>Lifts</t>
  </si>
  <si>
    <t>SQ</t>
  </si>
  <si>
    <t>OHP</t>
  </si>
  <si>
    <t>B</t>
  </si>
  <si>
    <t>PLU</t>
  </si>
  <si>
    <t>DL</t>
  </si>
  <si>
    <t>ROW</t>
  </si>
  <si>
    <t>wk1</t>
  </si>
  <si>
    <t>wk2</t>
  </si>
  <si>
    <t>wk3</t>
  </si>
  <si>
    <t>wk4</t>
  </si>
  <si>
    <t>wk5</t>
  </si>
  <si>
    <t>wk6</t>
  </si>
  <si>
    <t>1RM+3x8</t>
  </si>
  <si>
    <t>wk0</t>
  </si>
  <si>
    <t>how many weeks?</t>
  </si>
  <si>
    <t>how many kg?</t>
  </si>
  <si>
    <t>needed intake everyday</t>
  </si>
  <si>
    <t>weekly total intake (Cal)</t>
  </si>
  <si>
    <t>what's your BMR (Cal)?</t>
  </si>
  <si>
    <t>surplus (Cal/wk)</t>
  </si>
  <si>
    <t>dietary percentage</t>
  </si>
  <si>
    <t>daily average (Cal)</t>
  </si>
  <si>
    <t>Macros For Diet</t>
  </si>
  <si>
    <t>Workouts</t>
  </si>
  <si>
    <t>Diet</t>
  </si>
  <si>
    <t>Lift 1</t>
  </si>
  <si>
    <t>Lift 2</t>
  </si>
  <si>
    <t>Lift3</t>
  </si>
  <si>
    <t>Periodization Scheme: 6 week cycle</t>
  </si>
  <si>
    <t>%RM</t>
  </si>
  <si>
    <t>reps</t>
  </si>
  <si>
    <t>sets</t>
  </si>
  <si>
    <t>comment</t>
  </si>
  <si>
    <t>test week</t>
  </si>
  <si>
    <t>purpose</t>
  </si>
  <si>
    <t>strength</t>
  </si>
  <si>
    <t>ramp to hypertrophy</t>
  </si>
  <si>
    <t>PNLS Calculator</t>
  </si>
  <si>
    <t>optimal volume</t>
  </si>
  <si>
    <t>optimal reps</t>
  </si>
  <si>
    <t>lift intensity</t>
  </si>
  <si>
    <t>all are super sets</t>
  </si>
  <si>
    <t>4x12 Weighted Jumping Lunges, Leg Extensions</t>
  </si>
  <si>
    <t>4x10 front squats, RDL's</t>
  </si>
  <si>
    <t>4x8 DB bench, arnold press</t>
  </si>
  <si>
    <t>4x8 DB rows, rear delt flyes</t>
  </si>
  <si>
    <t>LGM1.x</t>
  </si>
  <si>
    <t>LGA1.x</t>
  </si>
  <si>
    <t>A1.x</t>
  </si>
  <si>
    <t>P1.x</t>
  </si>
  <si>
    <t>LGM1.1</t>
  </si>
  <si>
    <t>LGA1.1</t>
  </si>
  <si>
    <t>A1.1</t>
  </si>
  <si>
    <t>P1.1</t>
  </si>
  <si>
    <t>LGM1.2</t>
  </si>
  <si>
    <t>LGA1.2</t>
  </si>
  <si>
    <t>A1.2</t>
  </si>
  <si>
    <t>P1.2</t>
  </si>
  <si>
    <t>4x8 upright rows, lat pull downs</t>
  </si>
  <si>
    <t>4x8 dips, lateral raises</t>
  </si>
  <si>
    <t>4x12 hyper extensions, hamstring curls</t>
  </si>
  <si>
    <t>4x10 single leg squats, leg extensions</t>
  </si>
  <si>
    <t>Accessory lifts</t>
  </si>
  <si>
    <t>meant to be alternated each weak</t>
  </si>
  <si>
    <t>Microcycle</t>
  </si>
  <si>
    <t>Mesocycle</t>
  </si>
  <si>
    <t>BW</t>
  </si>
  <si>
    <t>deadlift for males</t>
  </si>
  <si>
    <t>pro</t>
  </si>
  <si>
    <t>advanced</t>
  </si>
  <si>
    <t>mediocre</t>
  </si>
  <si>
    <t>deadlift for females</t>
  </si>
  <si>
    <t>equation</t>
  </si>
  <si>
    <t>5x5</t>
  </si>
  <si>
    <t>Week 1, lift 1</t>
  </si>
  <si>
    <t>week 2, lift 2</t>
  </si>
  <si>
    <t>5x6</t>
  </si>
  <si>
    <t>Example 1</t>
  </si>
  <si>
    <t>Example 2</t>
  </si>
  <si>
    <t>5x5 @80% 1RM</t>
  </si>
  <si>
    <t>5x6 @8% 1RM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</si>
</sst>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65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</fills>
  <borders count="2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0">
    <xf numFmtId="0" fontId="0" fillId="0" borderId="0"/>
    <xf numFmtId="0" fontId="3" fillId="2" borderId="0" applyNumberFormat="0" applyBorder="0" applyAlignment="0" applyProtection="0"/>
    <xf numFmtId="0" fontId="4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</cellStyleXfs>
  <cellXfs count="17">
    <xf numFmtId="0" fontId="0" fillId="0" borderId="0" xfId="0"/>
    <xf numFmtId="0" fontId="2" fillId="0" borderId="0" xfId="0" applyFont="1"/>
    <xf numFmtId="0" fontId="3" fillId="2" borderId="0" xfId="1"/>
    <xf numFmtId="0" fontId="4" fillId="3" borderId="0" xfId="2"/>
    <xf numFmtId="49" fontId="0" fillId="0" borderId="0" xfId="0" applyNumberFormat="1" applyFont="1" applyAlignment="1">
      <alignment wrapText="1"/>
    </xf>
    <xf numFmtId="0" fontId="0" fillId="0" borderId="0" xfId="0" applyAlignment="1">
      <alignment wrapText="1"/>
    </xf>
    <xf numFmtId="0" fontId="1" fillId="4" borderId="1" xfId="3" applyBorder="1"/>
    <xf numFmtId="0" fontId="1" fillId="5" borderId="0" xfId="4"/>
    <xf numFmtId="0" fontId="1" fillId="6" borderId="1" xfId="5" applyBorder="1"/>
    <xf numFmtId="0" fontId="1" fillId="7" borderId="0" xfId="6"/>
    <xf numFmtId="0" fontId="1" fillId="9" borderId="1" xfId="8" applyBorder="1"/>
    <xf numFmtId="0" fontId="1" fillId="10" borderId="0" xfId="9"/>
    <xf numFmtId="0" fontId="1" fillId="8" borderId="0" xfId="7"/>
    <xf numFmtId="0" fontId="0" fillId="6" borderId="0" xfId="5" applyFont="1" applyBorder="1"/>
    <xf numFmtId="0" fontId="1" fillId="6" borderId="0" xfId="5" applyBorder="1"/>
    <xf numFmtId="0" fontId="1" fillId="9" borderId="0" xfId="8"/>
    <xf numFmtId="0" fontId="0" fillId="9" borderId="0" xfId="8" applyFont="1"/>
  </cellXfs>
  <cellStyles count="10">
    <cellStyle name="20% - Accent1" xfId="3" builtinId="30"/>
    <cellStyle name="20% - Accent2" xfId="5" builtinId="34"/>
    <cellStyle name="20% - Accent4" xfId="7" builtinId="42"/>
    <cellStyle name="20% - Accent6" xfId="8" builtinId="50"/>
    <cellStyle name="40% - Accent1" xfId="4" builtinId="31"/>
    <cellStyle name="40% - Accent2" xfId="6" builtinId="35"/>
    <cellStyle name="40% - Accent6" xfId="9" builtinId="51"/>
    <cellStyle name="Good" xfId="1" builtinId="26"/>
    <cellStyle name="Neutral" xfId="2" builtinId="2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_rels/chart2.xml.rels><?xml version="1.0" encoding="UTF-8" standalone="yes"?>
<Relationships xmlns="http://schemas.openxmlformats.org/package/2006/relationships"><Relationship Id="rId1" Type="http://schemas.microsoft.com/office/2011/relationships/chartStyle" Target="style2.xml"/><Relationship Id="rId2" Type="http://schemas.microsoft.com/office/2011/relationships/chartColorStyle" Target="colors2.xml"/></Relationships>
</file>

<file path=xl/charts/_rels/chart3.xml.rels><?xml version="1.0" encoding="UTF-8" standalone="yes"?>
<Relationships xmlns="http://schemas.openxmlformats.org/package/2006/relationships"><Relationship Id="rId1" Type="http://schemas.microsoft.com/office/2011/relationships/chartStyle" Target="style3.xml"/><Relationship Id="rId2" Type="http://schemas.microsoft.com/office/2011/relationships/chartColorStyle" Target="colors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Sheet2!$A$3:$A$22</c:f>
              <c:numCache>
                <c:formatCode>General</c:formatCode>
                <c:ptCount val="20"/>
                <c:pt idx="0">
                  <c:v>120.0</c:v>
                </c:pt>
                <c:pt idx="1">
                  <c:v>130.0</c:v>
                </c:pt>
                <c:pt idx="2">
                  <c:v>140.0</c:v>
                </c:pt>
                <c:pt idx="3">
                  <c:v>150.0</c:v>
                </c:pt>
                <c:pt idx="4">
                  <c:v>160.0</c:v>
                </c:pt>
                <c:pt idx="5">
                  <c:v>170.0</c:v>
                </c:pt>
                <c:pt idx="6">
                  <c:v>180.0</c:v>
                </c:pt>
                <c:pt idx="7">
                  <c:v>190.0</c:v>
                </c:pt>
                <c:pt idx="8">
                  <c:v>200.0</c:v>
                </c:pt>
                <c:pt idx="9">
                  <c:v>210.0</c:v>
                </c:pt>
                <c:pt idx="10">
                  <c:v>220.0</c:v>
                </c:pt>
                <c:pt idx="11">
                  <c:v>230.0</c:v>
                </c:pt>
                <c:pt idx="12">
                  <c:v>240.0</c:v>
                </c:pt>
                <c:pt idx="13">
                  <c:v>250.0</c:v>
                </c:pt>
                <c:pt idx="14">
                  <c:v>260.0</c:v>
                </c:pt>
                <c:pt idx="15">
                  <c:v>270.0</c:v>
                </c:pt>
                <c:pt idx="16">
                  <c:v>280.0</c:v>
                </c:pt>
                <c:pt idx="17">
                  <c:v>290.0</c:v>
                </c:pt>
                <c:pt idx="18">
                  <c:v>300.0</c:v>
                </c:pt>
                <c:pt idx="19">
                  <c:v>310.0</c:v>
                </c:pt>
              </c:numCache>
            </c:numRef>
          </c:xVal>
          <c:yVal>
            <c:numRef>
              <c:f>Sheet2!$B$3:$B$22</c:f>
              <c:numCache>
                <c:formatCode>General</c:formatCode>
                <c:ptCount val="20"/>
                <c:pt idx="0">
                  <c:v>116.0</c:v>
                </c:pt>
                <c:pt idx="1">
                  <c:v>130.0</c:v>
                </c:pt>
                <c:pt idx="2">
                  <c:v>143.0</c:v>
                </c:pt>
                <c:pt idx="3">
                  <c:v>157.0</c:v>
                </c:pt>
                <c:pt idx="4">
                  <c:v>170.0</c:v>
                </c:pt>
                <c:pt idx="5">
                  <c:v>183.0</c:v>
                </c:pt>
                <c:pt idx="6">
                  <c:v>195.0</c:v>
                </c:pt>
                <c:pt idx="7">
                  <c:v>208.0</c:v>
                </c:pt>
                <c:pt idx="8">
                  <c:v>220.0</c:v>
                </c:pt>
                <c:pt idx="9">
                  <c:v>231.0</c:v>
                </c:pt>
                <c:pt idx="10">
                  <c:v>243.0</c:v>
                </c:pt>
                <c:pt idx="11">
                  <c:v>254.0</c:v>
                </c:pt>
                <c:pt idx="12">
                  <c:v>265.0</c:v>
                </c:pt>
                <c:pt idx="13">
                  <c:v>275.0</c:v>
                </c:pt>
                <c:pt idx="14">
                  <c:v>286.0</c:v>
                </c:pt>
                <c:pt idx="15">
                  <c:v>296.0</c:v>
                </c:pt>
                <c:pt idx="16">
                  <c:v>306.0</c:v>
                </c:pt>
                <c:pt idx="17">
                  <c:v>316.0</c:v>
                </c:pt>
                <c:pt idx="18">
                  <c:v>326.0</c:v>
                </c:pt>
                <c:pt idx="19">
                  <c:v>335.0</c:v>
                </c:pt>
              </c:numCache>
            </c:numRef>
          </c:yVal>
          <c:smooth val="0"/>
        </c:ser>
        <c:ser>
          <c:idx val="1"/>
          <c:order val="1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Sheet2!$A$3:$A$22</c:f>
              <c:numCache>
                <c:formatCode>General</c:formatCode>
                <c:ptCount val="20"/>
                <c:pt idx="0">
                  <c:v>120.0</c:v>
                </c:pt>
                <c:pt idx="1">
                  <c:v>130.0</c:v>
                </c:pt>
                <c:pt idx="2">
                  <c:v>140.0</c:v>
                </c:pt>
                <c:pt idx="3">
                  <c:v>150.0</c:v>
                </c:pt>
                <c:pt idx="4">
                  <c:v>160.0</c:v>
                </c:pt>
                <c:pt idx="5">
                  <c:v>170.0</c:v>
                </c:pt>
                <c:pt idx="6">
                  <c:v>180.0</c:v>
                </c:pt>
                <c:pt idx="7">
                  <c:v>190.0</c:v>
                </c:pt>
                <c:pt idx="8">
                  <c:v>200.0</c:v>
                </c:pt>
                <c:pt idx="9">
                  <c:v>210.0</c:v>
                </c:pt>
                <c:pt idx="10">
                  <c:v>220.0</c:v>
                </c:pt>
                <c:pt idx="11">
                  <c:v>230.0</c:v>
                </c:pt>
                <c:pt idx="12">
                  <c:v>240.0</c:v>
                </c:pt>
                <c:pt idx="13">
                  <c:v>250.0</c:v>
                </c:pt>
                <c:pt idx="14">
                  <c:v>260.0</c:v>
                </c:pt>
                <c:pt idx="15">
                  <c:v>270.0</c:v>
                </c:pt>
                <c:pt idx="16">
                  <c:v>280.0</c:v>
                </c:pt>
                <c:pt idx="17">
                  <c:v>290.0</c:v>
                </c:pt>
                <c:pt idx="18">
                  <c:v>300.0</c:v>
                </c:pt>
                <c:pt idx="19">
                  <c:v>310.0</c:v>
                </c:pt>
              </c:numCache>
            </c:numRef>
          </c:xVal>
          <c:yVal>
            <c:numRef>
              <c:f>Sheet2!$C$3:$C$22</c:f>
              <c:numCache>
                <c:formatCode>General</c:formatCode>
                <c:ptCount val="20"/>
                <c:pt idx="0">
                  <c:v>165.0</c:v>
                </c:pt>
                <c:pt idx="1">
                  <c:v>182.0</c:v>
                </c:pt>
                <c:pt idx="2">
                  <c:v>199.0</c:v>
                </c:pt>
                <c:pt idx="3">
                  <c:v>214.0</c:v>
                </c:pt>
                <c:pt idx="4">
                  <c:v>230.0</c:v>
                </c:pt>
                <c:pt idx="5">
                  <c:v>244.0</c:v>
                </c:pt>
                <c:pt idx="6">
                  <c:v>259.0</c:v>
                </c:pt>
                <c:pt idx="7">
                  <c:v>273.0</c:v>
                </c:pt>
                <c:pt idx="8">
                  <c:v>287.0</c:v>
                </c:pt>
                <c:pt idx="9">
                  <c:v>300.0</c:v>
                </c:pt>
                <c:pt idx="10">
                  <c:v>313.0</c:v>
                </c:pt>
                <c:pt idx="11">
                  <c:v>326.0</c:v>
                </c:pt>
                <c:pt idx="12">
                  <c:v>338.0</c:v>
                </c:pt>
                <c:pt idx="13">
                  <c:v>350.0</c:v>
                </c:pt>
                <c:pt idx="14">
                  <c:v>362.0</c:v>
                </c:pt>
                <c:pt idx="15">
                  <c:v>373.0</c:v>
                </c:pt>
                <c:pt idx="16">
                  <c:v>384.0</c:v>
                </c:pt>
                <c:pt idx="17">
                  <c:v>395.0</c:v>
                </c:pt>
                <c:pt idx="18">
                  <c:v>406.0</c:v>
                </c:pt>
                <c:pt idx="19">
                  <c:v>417.0</c:v>
                </c:pt>
              </c:numCache>
            </c:numRef>
          </c:yVal>
          <c:smooth val="0"/>
        </c:ser>
        <c:ser>
          <c:idx val="2"/>
          <c:order val="2"/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3"/>
                </a:solidFill>
                <a:prstDash val="sysDot"/>
              </a:ln>
              <a:effectLst/>
            </c:spPr>
            <c:trendlineType val="poly"/>
            <c:order val="2"/>
            <c:dispRSqr val="1"/>
            <c:dispEq val="1"/>
            <c:trendlineLbl>
              <c:layout>
                <c:manualLayout>
                  <c:x val="-0.506986584430425"/>
                  <c:y val="0.296264968832021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Sheet2!$A$3:$A$22</c:f>
              <c:numCache>
                <c:formatCode>General</c:formatCode>
                <c:ptCount val="20"/>
                <c:pt idx="0">
                  <c:v>120.0</c:v>
                </c:pt>
                <c:pt idx="1">
                  <c:v>130.0</c:v>
                </c:pt>
                <c:pt idx="2">
                  <c:v>140.0</c:v>
                </c:pt>
                <c:pt idx="3">
                  <c:v>150.0</c:v>
                </c:pt>
                <c:pt idx="4">
                  <c:v>160.0</c:v>
                </c:pt>
                <c:pt idx="5">
                  <c:v>170.0</c:v>
                </c:pt>
                <c:pt idx="6">
                  <c:v>180.0</c:v>
                </c:pt>
                <c:pt idx="7">
                  <c:v>190.0</c:v>
                </c:pt>
                <c:pt idx="8">
                  <c:v>200.0</c:v>
                </c:pt>
                <c:pt idx="9">
                  <c:v>210.0</c:v>
                </c:pt>
                <c:pt idx="10">
                  <c:v>220.0</c:v>
                </c:pt>
                <c:pt idx="11">
                  <c:v>230.0</c:v>
                </c:pt>
                <c:pt idx="12">
                  <c:v>240.0</c:v>
                </c:pt>
                <c:pt idx="13">
                  <c:v>250.0</c:v>
                </c:pt>
                <c:pt idx="14">
                  <c:v>260.0</c:v>
                </c:pt>
                <c:pt idx="15">
                  <c:v>270.0</c:v>
                </c:pt>
                <c:pt idx="16">
                  <c:v>280.0</c:v>
                </c:pt>
                <c:pt idx="17">
                  <c:v>290.0</c:v>
                </c:pt>
                <c:pt idx="18">
                  <c:v>300.0</c:v>
                </c:pt>
                <c:pt idx="19">
                  <c:v>310.0</c:v>
                </c:pt>
              </c:numCache>
            </c:numRef>
          </c:xVal>
          <c:yVal>
            <c:numRef>
              <c:f>Sheet2!$D$3:$D$22</c:f>
              <c:numCache>
                <c:formatCode>General</c:formatCode>
                <c:ptCount val="20"/>
                <c:pt idx="0">
                  <c:v>227.0</c:v>
                </c:pt>
                <c:pt idx="1">
                  <c:v>247.0</c:v>
                </c:pt>
                <c:pt idx="2">
                  <c:v>266.0</c:v>
                </c:pt>
                <c:pt idx="3">
                  <c:v>284.0</c:v>
                </c:pt>
                <c:pt idx="4">
                  <c:v>302.0</c:v>
                </c:pt>
                <c:pt idx="5">
                  <c:v>319.0</c:v>
                </c:pt>
                <c:pt idx="6">
                  <c:v>335.0</c:v>
                </c:pt>
                <c:pt idx="7">
                  <c:v>351.0</c:v>
                </c:pt>
                <c:pt idx="8">
                  <c:v>367.0</c:v>
                </c:pt>
                <c:pt idx="9">
                  <c:v>382.0</c:v>
                </c:pt>
                <c:pt idx="10">
                  <c:v>396.0</c:v>
                </c:pt>
                <c:pt idx="11">
                  <c:v>410.0</c:v>
                </c:pt>
                <c:pt idx="12">
                  <c:v>424.0</c:v>
                </c:pt>
                <c:pt idx="13">
                  <c:v>438.0</c:v>
                </c:pt>
                <c:pt idx="14">
                  <c:v>451.0</c:v>
                </c:pt>
                <c:pt idx="15">
                  <c:v>464.0</c:v>
                </c:pt>
                <c:pt idx="16">
                  <c:v>476.0</c:v>
                </c:pt>
                <c:pt idx="17">
                  <c:v>488.0</c:v>
                </c:pt>
                <c:pt idx="18">
                  <c:v>500.0</c:v>
                </c:pt>
                <c:pt idx="19">
                  <c:v>512.0</c:v>
                </c:pt>
              </c:numCache>
            </c:numRef>
          </c:yVal>
          <c:smooth val="0"/>
        </c:ser>
        <c:ser>
          <c:idx val="3"/>
          <c:order val="3"/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4"/>
                </a:solidFill>
                <a:prstDash val="sysDot"/>
              </a:ln>
              <a:effectLst/>
            </c:spPr>
            <c:trendlineType val="poly"/>
            <c:order val="2"/>
            <c:dispRSqr val="1"/>
            <c:dispEq val="1"/>
            <c:trendlineLbl>
              <c:layout>
                <c:manualLayout>
                  <c:x val="-0.482563203456427"/>
                  <c:y val="0.28900918635170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Sheet2!$A$3:$A$22</c:f>
              <c:numCache>
                <c:formatCode>General</c:formatCode>
                <c:ptCount val="20"/>
                <c:pt idx="0">
                  <c:v>120.0</c:v>
                </c:pt>
                <c:pt idx="1">
                  <c:v>130.0</c:v>
                </c:pt>
                <c:pt idx="2">
                  <c:v>140.0</c:v>
                </c:pt>
                <c:pt idx="3">
                  <c:v>150.0</c:v>
                </c:pt>
                <c:pt idx="4">
                  <c:v>160.0</c:v>
                </c:pt>
                <c:pt idx="5">
                  <c:v>170.0</c:v>
                </c:pt>
                <c:pt idx="6">
                  <c:v>180.0</c:v>
                </c:pt>
                <c:pt idx="7">
                  <c:v>190.0</c:v>
                </c:pt>
                <c:pt idx="8">
                  <c:v>200.0</c:v>
                </c:pt>
                <c:pt idx="9">
                  <c:v>210.0</c:v>
                </c:pt>
                <c:pt idx="10">
                  <c:v>220.0</c:v>
                </c:pt>
                <c:pt idx="11">
                  <c:v>230.0</c:v>
                </c:pt>
                <c:pt idx="12">
                  <c:v>240.0</c:v>
                </c:pt>
                <c:pt idx="13">
                  <c:v>250.0</c:v>
                </c:pt>
                <c:pt idx="14">
                  <c:v>260.0</c:v>
                </c:pt>
                <c:pt idx="15">
                  <c:v>270.0</c:v>
                </c:pt>
                <c:pt idx="16">
                  <c:v>280.0</c:v>
                </c:pt>
                <c:pt idx="17">
                  <c:v>290.0</c:v>
                </c:pt>
                <c:pt idx="18">
                  <c:v>300.0</c:v>
                </c:pt>
                <c:pt idx="19">
                  <c:v>310.0</c:v>
                </c:pt>
              </c:numCache>
            </c:numRef>
          </c:xVal>
          <c:yVal>
            <c:numRef>
              <c:f>Sheet2!$E$3:$E$22</c:f>
              <c:numCache>
                <c:formatCode>General</c:formatCode>
                <c:ptCount val="20"/>
                <c:pt idx="0">
                  <c:v>299.0</c:v>
                </c:pt>
                <c:pt idx="1">
                  <c:v>321.0</c:v>
                </c:pt>
                <c:pt idx="2">
                  <c:v>343.0</c:v>
                </c:pt>
                <c:pt idx="3">
                  <c:v>364.0</c:v>
                </c:pt>
                <c:pt idx="4">
                  <c:v>384.0</c:v>
                </c:pt>
                <c:pt idx="5">
                  <c:v>403.0</c:v>
                </c:pt>
                <c:pt idx="6">
                  <c:v>421.0</c:v>
                </c:pt>
                <c:pt idx="7">
                  <c:v>439.0</c:v>
                </c:pt>
                <c:pt idx="8">
                  <c:v>456.0</c:v>
                </c:pt>
                <c:pt idx="9">
                  <c:v>473.0</c:v>
                </c:pt>
                <c:pt idx="10">
                  <c:v>489.0</c:v>
                </c:pt>
                <c:pt idx="11">
                  <c:v>505.0</c:v>
                </c:pt>
                <c:pt idx="12">
                  <c:v>520.0</c:v>
                </c:pt>
                <c:pt idx="13">
                  <c:v>535.0</c:v>
                </c:pt>
                <c:pt idx="14">
                  <c:v>550.0</c:v>
                </c:pt>
                <c:pt idx="15">
                  <c:v>564.0</c:v>
                </c:pt>
                <c:pt idx="16">
                  <c:v>578.0</c:v>
                </c:pt>
                <c:pt idx="17">
                  <c:v>591.0</c:v>
                </c:pt>
                <c:pt idx="18">
                  <c:v>605.0</c:v>
                </c:pt>
                <c:pt idx="19">
                  <c:v>617.0</c:v>
                </c:pt>
              </c:numCache>
            </c:numRef>
          </c:yVal>
          <c:smooth val="0"/>
        </c:ser>
        <c:ser>
          <c:idx val="4"/>
          <c:order val="4"/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5"/>
                </a:solidFill>
                <a:prstDash val="sysDot"/>
              </a:ln>
              <a:effectLst/>
            </c:spPr>
            <c:trendlineType val="poly"/>
            <c:order val="2"/>
            <c:dispRSqr val="1"/>
            <c:dispEq val="1"/>
            <c:trendlineLbl>
              <c:layout>
                <c:manualLayout>
                  <c:x val="-0.484551275027003"/>
                  <c:y val="0.259635826771654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Sheet2!$A$3:$A$22</c:f>
              <c:numCache>
                <c:formatCode>General</c:formatCode>
                <c:ptCount val="20"/>
                <c:pt idx="0">
                  <c:v>120.0</c:v>
                </c:pt>
                <c:pt idx="1">
                  <c:v>130.0</c:v>
                </c:pt>
                <c:pt idx="2">
                  <c:v>140.0</c:v>
                </c:pt>
                <c:pt idx="3">
                  <c:v>150.0</c:v>
                </c:pt>
                <c:pt idx="4">
                  <c:v>160.0</c:v>
                </c:pt>
                <c:pt idx="5">
                  <c:v>170.0</c:v>
                </c:pt>
                <c:pt idx="6">
                  <c:v>180.0</c:v>
                </c:pt>
                <c:pt idx="7">
                  <c:v>190.0</c:v>
                </c:pt>
                <c:pt idx="8">
                  <c:v>200.0</c:v>
                </c:pt>
                <c:pt idx="9">
                  <c:v>210.0</c:v>
                </c:pt>
                <c:pt idx="10">
                  <c:v>220.0</c:v>
                </c:pt>
                <c:pt idx="11">
                  <c:v>230.0</c:v>
                </c:pt>
                <c:pt idx="12">
                  <c:v>240.0</c:v>
                </c:pt>
                <c:pt idx="13">
                  <c:v>250.0</c:v>
                </c:pt>
                <c:pt idx="14">
                  <c:v>260.0</c:v>
                </c:pt>
                <c:pt idx="15">
                  <c:v>270.0</c:v>
                </c:pt>
                <c:pt idx="16">
                  <c:v>280.0</c:v>
                </c:pt>
                <c:pt idx="17">
                  <c:v>290.0</c:v>
                </c:pt>
                <c:pt idx="18">
                  <c:v>300.0</c:v>
                </c:pt>
                <c:pt idx="19">
                  <c:v>310.0</c:v>
                </c:pt>
              </c:numCache>
            </c:numRef>
          </c:xVal>
          <c:yVal>
            <c:numRef>
              <c:f>Sheet2!$F$3:$F$22</c:f>
              <c:numCache>
                <c:formatCode>General</c:formatCode>
                <c:ptCount val="20"/>
                <c:pt idx="0">
                  <c:v>377.0</c:v>
                </c:pt>
                <c:pt idx="1">
                  <c:v>402.0</c:v>
                </c:pt>
                <c:pt idx="2">
                  <c:v>426.0</c:v>
                </c:pt>
                <c:pt idx="3">
                  <c:v>449.0</c:v>
                </c:pt>
                <c:pt idx="4">
                  <c:v>471.0</c:v>
                </c:pt>
                <c:pt idx="5">
                  <c:v>492.0</c:v>
                </c:pt>
                <c:pt idx="6">
                  <c:v>512.0</c:v>
                </c:pt>
                <c:pt idx="7">
                  <c:v>532.0</c:v>
                </c:pt>
                <c:pt idx="8">
                  <c:v>551.0</c:v>
                </c:pt>
                <c:pt idx="9">
                  <c:v>569.0</c:v>
                </c:pt>
                <c:pt idx="10">
                  <c:v>587.0</c:v>
                </c:pt>
                <c:pt idx="11">
                  <c:v>604.0</c:v>
                </c:pt>
                <c:pt idx="12">
                  <c:v>621.0</c:v>
                </c:pt>
                <c:pt idx="13">
                  <c:v>638.0</c:v>
                </c:pt>
                <c:pt idx="14">
                  <c:v>653.0</c:v>
                </c:pt>
                <c:pt idx="15">
                  <c:v>669.0</c:v>
                </c:pt>
                <c:pt idx="16">
                  <c:v>684.0</c:v>
                </c:pt>
                <c:pt idx="17">
                  <c:v>699.0</c:v>
                </c:pt>
                <c:pt idx="18">
                  <c:v>713.0</c:v>
                </c:pt>
                <c:pt idx="19">
                  <c:v>727.0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79425504"/>
        <c:axId val="-179423456"/>
      </c:scatterChart>
      <c:valAx>
        <c:axId val="-1794255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79423456"/>
        <c:crosses val="autoZero"/>
        <c:crossBetween val="midCat"/>
      </c:valAx>
      <c:valAx>
        <c:axId val="-1794234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7942550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Sheet2!$H$3:$H$19</c:f>
              <c:numCache>
                <c:formatCode>General</c:formatCode>
                <c:ptCount val="17"/>
                <c:pt idx="0">
                  <c:v>100.0</c:v>
                </c:pt>
                <c:pt idx="1">
                  <c:v>110.0</c:v>
                </c:pt>
                <c:pt idx="2">
                  <c:v>120.0</c:v>
                </c:pt>
                <c:pt idx="3">
                  <c:v>130.0</c:v>
                </c:pt>
                <c:pt idx="4">
                  <c:v>140.0</c:v>
                </c:pt>
                <c:pt idx="5">
                  <c:v>150.0</c:v>
                </c:pt>
                <c:pt idx="6">
                  <c:v>160.0</c:v>
                </c:pt>
                <c:pt idx="7">
                  <c:v>170.0</c:v>
                </c:pt>
                <c:pt idx="8">
                  <c:v>180.0</c:v>
                </c:pt>
                <c:pt idx="9">
                  <c:v>190.0</c:v>
                </c:pt>
                <c:pt idx="10">
                  <c:v>200.0</c:v>
                </c:pt>
                <c:pt idx="11">
                  <c:v>210.0</c:v>
                </c:pt>
                <c:pt idx="12">
                  <c:v>220.0</c:v>
                </c:pt>
                <c:pt idx="13">
                  <c:v>230.0</c:v>
                </c:pt>
                <c:pt idx="14">
                  <c:v>240.0</c:v>
                </c:pt>
                <c:pt idx="15">
                  <c:v>250.0</c:v>
                </c:pt>
                <c:pt idx="16">
                  <c:v>260.0</c:v>
                </c:pt>
              </c:numCache>
            </c:numRef>
          </c:xVal>
          <c:yVal>
            <c:numRef>
              <c:f>Sheet2!$I$3:$I$19</c:f>
              <c:numCache>
                <c:formatCode>General</c:formatCode>
                <c:ptCount val="17"/>
                <c:pt idx="0">
                  <c:v>58.0</c:v>
                </c:pt>
                <c:pt idx="1">
                  <c:v>64.0</c:v>
                </c:pt>
                <c:pt idx="2">
                  <c:v>70.0</c:v>
                </c:pt>
                <c:pt idx="3">
                  <c:v>76.0</c:v>
                </c:pt>
                <c:pt idx="4">
                  <c:v>82.0</c:v>
                </c:pt>
                <c:pt idx="5">
                  <c:v>87.0</c:v>
                </c:pt>
                <c:pt idx="6">
                  <c:v>92.0</c:v>
                </c:pt>
                <c:pt idx="7">
                  <c:v>97.0</c:v>
                </c:pt>
                <c:pt idx="8">
                  <c:v>102.0</c:v>
                </c:pt>
                <c:pt idx="9">
                  <c:v>106.0</c:v>
                </c:pt>
                <c:pt idx="10">
                  <c:v>111.0</c:v>
                </c:pt>
                <c:pt idx="11">
                  <c:v>115.0</c:v>
                </c:pt>
                <c:pt idx="12">
                  <c:v>119.0</c:v>
                </c:pt>
                <c:pt idx="13">
                  <c:v>124.0</c:v>
                </c:pt>
                <c:pt idx="14">
                  <c:v>128.0</c:v>
                </c:pt>
                <c:pt idx="15">
                  <c:v>131.0</c:v>
                </c:pt>
                <c:pt idx="16">
                  <c:v>135.0</c:v>
                </c:pt>
              </c:numCache>
            </c:numRef>
          </c:yVal>
          <c:smooth val="0"/>
        </c:ser>
        <c:ser>
          <c:idx val="1"/>
          <c:order val="1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Sheet2!$H$3:$H$19</c:f>
              <c:numCache>
                <c:formatCode>General</c:formatCode>
                <c:ptCount val="17"/>
                <c:pt idx="0">
                  <c:v>100.0</c:v>
                </c:pt>
                <c:pt idx="1">
                  <c:v>110.0</c:v>
                </c:pt>
                <c:pt idx="2">
                  <c:v>120.0</c:v>
                </c:pt>
                <c:pt idx="3">
                  <c:v>130.0</c:v>
                </c:pt>
                <c:pt idx="4">
                  <c:v>140.0</c:v>
                </c:pt>
                <c:pt idx="5">
                  <c:v>150.0</c:v>
                </c:pt>
                <c:pt idx="6">
                  <c:v>160.0</c:v>
                </c:pt>
                <c:pt idx="7">
                  <c:v>170.0</c:v>
                </c:pt>
                <c:pt idx="8">
                  <c:v>180.0</c:v>
                </c:pt>
                <c:pt idx="9">
                  <c:v>190.0</c:v>
                </c:pt>
                <c:pt idx="10">
                  <c:v>200.0</c:v>
                </c:pt>
                <c:pt idx="11">
                  <c:v>210.0</c:v>
                </c:pt>
                <c:pt idx="12">
                  <c:v>220.0</c:v>
                </c:pt>
                <c:pt idx="13">
                  <c:v>230.0</c:v>
                </c:pt>
                <c:pt idx="14">
                  <c:v>240.0</c:v>
                </c:pt>
                <c:pt idx="15">
                  <c:v>250.0</c:v>
                </c:pt>
                <c:pt idx="16">
                  <c:v>260.0</c:v>
                </c:pt>
              </c:numCache>
            </c:numRef>
          </c:xVal>
          <c:yVal>
            <c:numRef>
              <c:f>Sheet2!$J$3:$J$19</c:f>
              <c:numCache>
                <c:formatCode>General</c:formatCode>
                <c:ptCount val="17"/>
                <c:pt idx="0">
                  <c:v>96.0</c:v>
                </c:pt>
                <c:pt idx="1">
                  <c:v>104.0</c:v>
                </c:pt>
                <c:pt idx="2">
                  <c:v>111.0</c:v>
                </c:pt>
                <c:pt idx="3">
                  <c:v>119.0</c:v>
                </c:pt>
                <c:pt idx="4">
                  <c:v>125.0</c:v>
                </c:pt>
                <c:pt idx="5">
                  <c:v>132.0</c:v>
                </c:pt>
                <c:pt idx="6">
                  <c:v>138.0</c:v>
                </c:pt>
                <c:pt idx="7">
                  <c:v>144.0</c:v>
                </c:pt>
                <c:pt idx="8">
                  <c:v>150.0</c:v>
                </c:pt>
                <c:pt idx="9">
                  <c:v>156.0</c:v>
                </c:pt>
                <c:pt idx="10">
                  <c:v>161.0</c:v>
                </c:pt>
                <c:pt idx="11">
                  <c:v>166.0</c:v>
                </c:pt>
                <c:pt idx="12">
                  <c:v>171.0</c:v>
                </c:pt>
                <c:pt idx="13">
                  <c:v>176.0</c:v>
                </c:pt>
                <c:pt idx="14">
                  <c:v>181.0</c:v>
                </c:pt>
                <c:pt idx="15">
                  <c:v>186.0</c:v>
                </c:pt>
                <c:pt idx="16">
                  <c:v>190.0</c:v>
                </c:pt>
              </c:numCache>
            </c:numRef>
          </c:yVal>
          <c:smooth val="0"/>
        </c:ser>
        <c:ser>
          <c:idx val="2"/>
          <c:order val="2"/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3"/>
                </a:solidFill>
                <a:prstDash val="sysDot"/>
              </a:ln>
              <a:effectLst/>
            </c:spPr>
            <c:trendlineType val="poly"/>
            <c:order val="2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Sheet2!$H$3:$H$19</c:f>
              <c:numCache>
                <c:formatCode>General</c:formatCode>
                <c:ptCount val="17"/>
                <c:pt idx="0">
                  <c:v>100.0</c:v>
                </c:pt>
                <c:pt idx="1">
                  <c:v>110.0</c:v>
                </c:pt>
                <c:pt idx="2">
                  <c:v>120.0</c:v>
                </c:pt>
                <c:pt idx="3">
                  <c:v>130.0</c:v>
                </c:pt>
                <c:pt idx="4">
                  <c:v>140.0</c:v>
                </c:pt>
                <c:pt idx="5">
                  <c:v>150.0</c:v>
                </c:pt>
                <c:pt idx="6">
                  <c:v>160.0</c:v>
                </c:pt>
                <c:pt idx="7">
                  <c:v>170.0</c:v>
                </c:pt>
                <c:pt idx="8">
                  <c:v>180.0</c:v>
                </c:pt>
                <c:pt idx="9">
                  <c:v>190.0</c:v>
                </c:pt>
                <c:pt idx="10">
                  <c:v>200.0</c:v>
                </c:pt>
                <c:pt idx="11">
                  <c:v>210.0</c:v>
                </c:pt>
                <c:pt idx="12">
                  <c:v>220.0</c:v>
                </c:pt>
                <c:pt idx="13">
                  <c:v>230.0</c:v>
                </c:pt>
                <c:pt idx="14">
                  <c:v>240.0</c:v>
                </c:pt>
                <c:pt idx="15">
                  <c:v>250.0</c:v>
                </c:pt>
                <c:pt idx="16">
                  <c:v>260.0</c:v>
                </c:pt>
              </c:numCache>
            </c:numRef>
          </c:xVal>
          <c:yVal>
            <c:numRef>
              <c:f>Sheet2!$K$3:$K$19</c:f>
              <c:numCache>
                <c:formatCode>General</c:formatCode>
                <c:ptCount val="17"/>
                <c:pt idx="0">
                  <c:v>145.0</c:v>
                </c:pt>
                <c:pt idx="1">
                  <c:v>155.0</c:v>
                </c:pt>
                <c:pt idx="2">
                  <c:v>164.0</c:v>
                </c:pt>
                <c:pt idx="3">
                  <c:v>173.0</c:v>
                </c:pt>
                <c:pt idx="4">
                  <c:v>181.0</c:v>
                </c:pt>
                <c:pt idx="5">
                  <c:v>189.0</c:v>
                </c:pt>
                <c:pt idx="6">
                  <c:v>197.0</c:v>
                </c:pt>
                <c:pt idx="7">
                  <c:v>204.0</c:v>
                </c:pt>
                <c:pt idx="8">
                  <c:v>211.0</c:v>
                </c:pt>
                <c:pt idx="9">
                  <c:v>217.0</c:v>
                </c:pt>
                <c:pt idx="10">
                  <c:v>224.0</c:v>
                </c:pt>
                <c:pt idx="11">
                  <c:v>230.0</c:v>
                </c:pt>
                <c:pt idx="12">
                  <c:v>236.0</c:v>
                </c:pt>
                <c:pt idx="13">
                  <c:v>242.0</c:v>
                </c:pt>
                <c:pt idx="14">
                  <c:v>247.0</c:v>
                </c:pt>
                <c:pt idx="15">
                  <c:v>253.0</c:v>
                </c:pt>
                <c:pt idx="16">
                  <c:v>258.0</c:v>
                </c:pt>
              </c:numCache>
            </c:numRef>
          </c:yVal>
          <c:smooth val="0"/>
        </c:ser>
        <c:ser>
          <c:idx val="3"/>
          <c:order val="3"/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4"/>
                </a:solidFill>
                <a:prstDash val="sysDot"/>
              </a:ln>
              <a:effectLst/>
            </c:spPr>
            <c:trendlineType val="poly"/>
            <c:order val="2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Sheet2!$H$3:$H$19</c:f>
              <c:numCache>
                <c:formatCode>General</c:formatCode>
                <c:ptCount val="17"/>
                <c:pt idx="0">
                  <c:v>100.0</c:v>
                </c:pt>
                <c:pt idx="1">
                  <c:v>110.0</c:v>
                </c:pt>
                <c:pt idx="2">
                  <c:v>120.0</c:v>
                </c:pt>
                <c:pt idx="3">
                  <c:v>130.0</c:v>
                </c:pt>
                <c:pt idx="4">
                  <c:v>140.0</c:v>
                </c:pt>
                <c:pt idx="5">
                  <c:v>150.0</c:v>
                </c:pt>
                <c:pt idx="6">
                  <c:v>160.0</c:v>
                </c:pt>
                <c:pt idx="7">
                  <c:v>170.0</c:v>
                </c:pt>
                <c:pt idx="8">
                  <c:v>180.0</c:v>
                </c:pt>
                <c:pt idx="9">
                  <c:v>190.0</c:v>
                </c:pt>
                <c:pt idx="10">
                  <c:v>200.0</c:v>
                </c:pt>
                <c:pt idx="11">
                  <c:v>210.0</c:v>
                </c:pt>
                <c:pt idx="12">
                  <c:v>220.0</c:v>
                </c:pt>
                <c:pt idx="13">
                  <c:v>230.0</c:v>
                </c:pt>
                <c:pt idx="14">
                  <c:v>240.0</c:v>
                </c:pt>
                <c:pt idx="15">
                  <c:v>250.0</c:v>
                </c:pt>
                <c:pt idx="16">
                  <c:v>260.0</c:v>
                </c:pt>
              </c:numCache>
            </c:numRef>
          </c:xVal>
          <c:yVal>
            <c:numRef>
              <c:f>Sheet2!$L$3:$L$19</c:f>
              <c:numCache>
                <c:formatCode>General</c:formatCode>
                <c:ptCount val="17"/>
                <c:pt idx="0">
                  <c:v>205.0</c:v>
                </c:pt>
                <c:pt idx="1">
                  <c:v>217.0</c:v>
                </c:pt>
                <c:pt idx="2">
                  <c:v>228.0</c:v>
                </c:pt>
                <c:pt idx="3">
                  <c:v>238.0</c:v>
                </c:pt>
                <c:pt idx="4">
                  <c:v>248.0</c:v>
                </c:pt>
                <c:pt idx="5">
                  <c:v>257.0</c:v>
                </c:pt>
                <c:pt idx="6">
                  <c:v>265.0</c:v>
                </c:pt>
                <c:pt idx="7">
                  <c:v>274.0</c:v>
                </c:pt>
                <c:pt idx="8">
                  <c:v>282.0</c:v>
                </c:pt>
                <c:pt idx="9">
                  <c:v>289.0</c:v>
                </c:pt>
                <c:pt idx="10">
                  <c:v>297.0</c:v>
                </c:pt>
                <c:pt idx="11">
                  <c:v>304.0</c:v>
                </c:pt>
                <c:pt idx="12">
                  <c:v>311.0</c:v>
                </c:pt>
                <c:pt idx="13">
                  <c:v>317.0</c:v>
                </c:pt>
                <c:pt idx="14">
                  <c:v>323.0</c:v>
                </c:pt>
                <c:pt idx="15">
                  <c:v>330.0</c:v>
                </c:pt>
                <c:pt idx="16">
                  <c:v>336.0</c:v>
                </c:pt>
              </c:numCache>
            </c:numRef>
          </c:yVal>
          <c:smooth val="0"/>
        </c:ser>
        <c:ser>
          <c:idx val="4"/>
          <c:order val="4"/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5"/>
                </a:solidFill>
                <a:prstDash val="sysDot"/>
              </a:ln>
              <a:effectLst/>
            </c:spPr>
            <c:trendlineType val="poly"/>
            <c:order val="2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Sheet2!$H$3:$H$19</c:f>
              <c:numCache>
                <c:formatCode>General</c:formatCode>
                <c:ptCount val="17"/>
                <c:pt idx="0">
                  <c:v>100.0</c:v>
                </c:pt>
                <c:pt idx="1">
                  <c:v>110.0</c:v>
                </c:pt>
                <c:pt idx="2">
                  <c:v>120.0</c:v>
                </c:pt>
                <c:pt idx="3">
                  <c:v>130.0</c:v>
                </c:pt>
                <c:pt idx="4">
                  <c:v>140.0</c:v>
                </c:pt>
                <c:pt idx="5">
                  <c:v>150.0</c:v>
                </c:pt>
                <c:pt idx="6">
                  <c:v>160.0</c:v>
                </c:pt>
                <c:pt idx="7">
                  <c:v>170.0</c:v>
                </c:pt>
                <c:pt idx="8">
                  <c:v>180.0</c:v>
                </c:pt>
                <c:pt idx="9">
                  <c:v>190.0</c:v>
                </c:pt>
                <c:pt idx="10">
                  <c:v>200.0</c:v>
                </c:pt>
                <c:pt idx="11">
                  <c:v>210.0</c:v>
                </c:pt>
                <c:pt idx="12">
                  <c:v>220.0</c:v>
                </c:pt>
                <c:pt idx="13">
                  <c:v>230.0</c:v>
                </c:pt>
                <c:pt idx="14">
                  <c:v>240.0</c:v>
                </c:pt>
                <c:pt idx="15">
                  <c:v>250.0</c:v>
                </c:pt>
                <c:pt idx="16">
                  <c:v>260.0</c:v>
                </c:pt>
              </c:numCache>
            </c:numRef>
          </c:xVal>
          <c:yVal>
            <c:numRef>
              <c:f>Sheet2!$M$3:$M$19</c:f>
              <c:numCache>
                <c:formatCode>General</c:formatCode>
                <c:ptCount val="17"/>
                <c:pt idx="0">
                  <c:v>272.0</c:v>
                </c:pt>
                <c:pt idx="1">
                  <c:v>285.0</c:v>
                </c:pt>
                <c:pt idx="2">
                  <c:v>298.0</c:v>
                </c:pt>
                <c:pt idx="3">
                  <c:v>309.0</c:v>
                </c:pt>
                <c:pt idx="4">
                  <c:v>320.0</c:v>
                </c:pt>
                <c:pt idx="5">
                  <c:v>331.0</c:v>
                </c:pt>
                <c:pt idx="6">
                  <c:v>341.0</c:v>
                </c:pt>
                <c:pt idx="7">
                  <c:v>350.0</c:v>
                </c:pt>
                <c:pt idx="8">
                  <c:v>359.0</c:v>
                </c:pt>
                <c:pt idx="9">
                  <c:v>368.0</c:v>
                </c:pt>
                <c:pt idx="10">
                  <c:v>376.0</c:v>
                </c:pt>
                <c:pt idx="11">
                  <c:v>384.0</c:v>
                </c:pt>
                <c:pt idx="12">
                  <c:v>391.0</c:v>
                </c:pt>
                <c:pt idx="13">
                  <c:v>399.0</c:v>
                </c:pt>
                <c:pt idx="14">
                  <c:v>406.0</c:v>
                </c:pt>
                <c:pt idx="15">
                  <c:v>413.0</c:v>
                </c:pt>
                <c:pt idx="16">
                  <c:v>420.0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79723008"/>
        <c:axId val="-179721232"/>
      </c:scatterChart>
      <c:valAx>
        <c:axId val="-1797230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79721232"/>
        <c:crosses val="autoZero"/>
        <c:crossBetween val="midCat"/>
      </c:valAx>
      <c:valAx>
        <c:axId val="-1797212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7972300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og"/>
            <c:dispRSqr val="1"/>
            <c:dispEq val="1"/>
            <c:trendlineLbl>
              <c:layout>
                <c:manualLayout>
                  <c:x val="-0.0613622047244094"/>
                  <c:y val="0.0339989792942548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'PNLS Calculator'!$B$3:$B$6</c:f>
              <c:numCache>
                <c:formatCode>General</c:formatCode>
                <c:ptCount val="4"/>
                <c:pt idx="0">
                  <c:v>70.0</c:v>
                </c:pt>
                <c:pt idx="1">
                  <c:v>75.0</c:v>
                </c:pt>
                <c:pt idx="2">
                  <c:v>85.0</c:v>
                </c:pt>
                <c:pt idx="3">
                  <c:v>95.0</c:v>
                </c:pt>
              </c:numCache>
            </c:numRef>
          </c:xVal>
          <c:yVal>
            <c:numRef>
              <c:f>'PNLS Calculator'!$C$3:$C$6</c:f>
              <c:numCache>
                <c:formatCode>General</c:formatCode>
                <c:ptCount val="4"/>
                <c:pt idx="0">
                  <c:v>24.0</c:v>
                </c:pt>
                <c:pt idx="1">
                  <c:v>18.0</c:v>
                </c:pt>
                <c:pt idx="2">
                  <c:v>15.0</c:v>
                </c:pt>
                <c:pt idx="3">
                  <c:v>7.0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79696304"/>
        <c:axId val="-179693984"/>
      </c:scatterChart>
      <c:valAx>
        <c:axId val="-1796963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79693984"/>
        <c:crosses val="autoZero"/>
        <c:crossBetween val="midCat"/>
      </c:valAx>
      <c:valAx>
        <c:axId val="-1796939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7969630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23</xdr:row>
      <xdr:rowOff>63500</xdr:rowOff>
    </xdr:from>
    <xdr:to>
      <xdr:col>6</xdr:col>
      <xdr:colOff>787400</xdr:colOff>
      <xdr:row>47</xdr:row>
      <xdr:rowOff>63500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33867</xdr:colOff>
      <xdr:row>23</xdr:row>
      <xdr:rowOff>63500</xdr:rowOff>
    </xdr:from>
    <xdr:to>
      <xdr:col>14</xdr:col>
      <xdr:colOff>25400</xdr:colOff>
      <xdr:row>47</xdr:row>
      <xdr:rowOff>76200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279400</xdr:colOff>
      <xdr:row>7</xdr:row>
      <xdr:rowOff>152400</xdr:rowOff>
    </xdr:from>
    <xdr:to>
      <xdr:col>11</xdr:col>
      <xdr:colOff>723900</xdr:colOff>
      <xdr:row>21</xdr:row>
      <xdr:rowOff>50800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9"/>
  <sheetViews>
    <sheetView tabSelected="1" workbookViewId="0">
      <selection activeCell="F35" sqref="F35"/>
    </sheetView>
  </sheetViews>
  <sheetFormatPr baseColWidth="10" defaultRowHeight="16" x14ac:dyDescent="0.2"/>
  <cols>
    <col min="2" max="2" width="15.83203125" customWidth="1"/>
    <col min="3" max="3" width="12" customWidth="1"/>
    <col min="4" max="4" width="14" customWidth="1"/>
    <col min="19" max="19" width="21.33203125" customWidth="1"/>
    <col min="20" max="20" width="19" customWidth="1"/>
  </cols>
  <sheetData>
    <row r="1" spans="1:23" s="12" customFormat="1" x14ac:dyDescent="0.2">
      <c r="A1" s="12" t="s">
        <v>78</v>
      </c>
      <c r="C1" s="12" t="s">
        <v>37</v>
      </c>
      <c r="K1" s="12" t="s">
        <v>38</v>
      </c>
    </row>
    <row r="2" spans="1:23" x14ac:dyDescent="0.2">
      <c r="C2" t="s">
        <v>0</v>
      </c>
      <c r="D2" t="s">
        <v>1</v>
      </c>
      <c r="E2" t="s">
        <v>2</v>
      </c>
      <c r="F2" t="s">
        <v>3</v>
      </c>
      <c r="G2" t="s">
        <v>4</v>
      </c>
      <c r="H2" t="s">
        <v>5</v>
      </c>
      <c r="I2" t="s">
        <v>6</v>
      </c>
      <c r="K2" t="s">
        <v>0</v>
      </c>
      <c r="L2" t="s">
        <v>1</v>
      </c>
      <c r="M2" t="s">
        <v>2</v>
      </c>
      <c r="N2" t="s">
        <v>3</v>
      </c>
      <c r="O2" t="s">
        <v>4</v>
      </c>
      <c r="P2" t="s">
        <v>5</v>
      </c>
      <c r="Q2" t="s">
        <v>6</v>
      </c>
      <c r="S2" t="s">
        <v>28</v>
      </c>
      <c r="T2" t="s">
        <v>29</v>
      </c>
      <c r="U2" t="s">
        <v>32</v>
      </c>
    </row>
    <row r="3" spans="1:23" x14ac:dyDescent="0.2">
      <c r="K3" t="s">
        <v>7</v>
      </c>
      <c r="S3" s="2">
        <v>12</v>
      </c>
      <c r="T3" s="2">
        <v>3</v>
      </c>
      <c r="U3" s="2">
        <v>1214</v>
      </c>
    </row>
    <row r="4" spans="1:23" x14ac:dyDescent="0.2">
      <c r="C4" t="s">
        <v>8</v>
      </c>
      <c r="F4" t="s">
        <v>8</v>
      </c>
      <c r="H4" t="s">
        <v>8</v>
      </c>
      <c r="K4">
        <v>400</v>
      </c>
      <c r="N4">
        <v>400</v>
      </c>
      <c r="P4">
        <v>400</v>
      </c>
      <c r="S4" t="s">
        <v>33</v>
      </c>
      <c r="U4" t="s">
        <v>34</v>
      </c>
    </row>
    <row r="5" spans="1:23" x14ac:dyDescent="0.2">
      <c r="C5" t="s">
        <v>9</v>
      </c>
      <c r="D5" t="s">
        <v>9</v>
      </c>
      <c r="E5" t="s">
        <v>9</v>
      </c>
      <c r="H5" t="s">
        <v>9</v>
      </c>
      <c r="I5" t="s">
        <v>9</v>
      </c>
      <c r="K5">
        <v>850</v>
      </c>
      <c r="L5">
        <v>850</v>
      </c>
      <c r="M5">
        <v>850</v>
      </c>
      <c r="P5">
        <v>1700</v>
      </c>
      <c r="Q5">
        <v>850</v>
      </c>
      <c r="S5">
        <f>T3*1000*6/S3</f>
        <v>1500</v>
      </c>
      <c r="U5" s="2">
        <v>0.2</v>
      </c>
      <c r="V5" s="2">
        <v>0.4</v>
      </c>
      <c r="W5" s="2">
        <v>0.4</v>
      </c>
    </row>
    <row r="6" spans="1:23" x14ac:dyDescent="0.2">
      <c r="U6" t="s">
        <v>36</v>
      </c>
    </row>
    <row r="7" spans="1:23" x14ac:dyDescent="0.2">
      <c r="C7" s="1" t="s">
        <v>13</v>
      </c>
      <c r="K7" t="s">
        <v>30</v>
      </c>
      <c r="S7" t="s">
        <v>31</v>
      </c>
      <c r="T7" t="s">
        <v>35</v>
      </c>
      <c r="U7" t="s">
        <v>10</v>
      </c>
      <c r="V7" t="s">
        <v>11</v>
      </c>
      <c r="W7" t="s">
        <v>12</v>
      </c>
    </row>
    <row r="8" spans="1:23" x14ac:dyDescent="0.2">
      <c r="C8" t="s">
        <v>39</v>
      </c>
      <c r="E8" t="s">
        <v>40</v>
      </c>
      <c r="H8" t="s">
        <v>41</v>
      </c>
      <c r="K8">
        <f>K4+K5+$S$5/7+$U$3</f>
        <v>2678.2857142857142</v>
      </c>
      <c r="L8">
        <f t="shared" ref="L8:Q8" si="0">L4+L5+$S$5/7+$U$3</f>
        <v>2278.2857142857142</v>
      </c>
      <c r="M8">
        <f t="shared" si="0"/>
        <v>2278.2857142857142</v>
      </c>
      <c r="N8">
        <f t="shared" si="0"/>
        <v>1828.2857142857142</v>
      </c>
      <c r="O8">
        <f t="shared" si="0"/>
        <v>1428.2857142857142</v>
      </c>
      <c r="P8">
        <f t="shared" si="0"/>
        <v>3528.2857142857142</v>
      </c>
      <c r="Q8">
        <f t="shared" si="0"/>
        <v>2278.2857142857142</v>
      </c>
      <c r="S8">
        <f>SUM(K8:Q8)</f>
        <v>16297.999999999998</v>
      </c>
      <c r="T8">
        <f>S8/7</f>
        <v>2328.2857142857142</v>
      </c>
      <c r="U8">
        <f>$T$8*U5/4</f>
        <v>116.41428571428571</v>
      </c>
      <c r="V8">
        <f>$T$8*V5/4</f>
        <v>232.82857142857142</v>
      </c>
      <c r="W8">
        <f>$T$8*W5/4</f>
        <v>232.82857142857142</v>
      </c>
    </row>
    <row r="9" spans="1:23" x14ac:dyDescent="0.2">
      <c r="C9" s="7" t="s">
        <v>14</v>
      </c>
      <c r="E9" s="9" t="s">
        <v>16</v>
      </c>
      <c r="H9" s="7" t="s">
        <v>18</v>
      </c>
    </row>
    <row r="10" spans="1:23" x14ac:dyDescent="0.2">
      <c r="C10" s="9" t="s">
        <v>15</v>
      </c>
      <c r="E10" s="9" t="s">
        <v>17</v>
      </c>
      <c r="H10" s="11" t="s">
        <v>19</v>
      </c>
    </row>
    <row r="11" spans="1:23" x14ac:dyDescent="0.2">
      <c r="C11" s="6" t="s">
        <v>60</v>
      </c>
      <c r="E11" s="6" t="s">
        <v>60</v>
      </c>
      <c r="H11" s="6" t="s">
        <v>61</v>
      </c>
    </row>
    <row r="12" spans="1:23" x14ac:dyDescent="0.2">
      <c r="C12" s="8" t="s">
        <v>62</v>
      </c>
      <c r="E12" s="8" t="s">
        <v>62</v>
      </c>
      <c r="H12" s="10" t="s">
        <v>63</v>
      </c>
    </row>
    <row r="14" spans="1:23" x14ac:dyDescent="0.2">
      <c r="C14" t="s">
        <v>76</v>
      </c>
      <c r="D14" t="s">
        <v>77</v>
      </c>
    </row>
    <row r="15" spans="1:23" x14ac:dyDescent="0.2">
      <c r="D15" t="s">
        <v>64</v>
      </c>
      <c r="E15" t="s">
        <v>65</v>
      </c>
      <c r="F15" t="s">
        <v>66</v>
      </c>
      <c r="G15" t="s">
        <v>67</v>
      </c>
    </row>
    <row r="16" spans="1:23" s="5" customFormat="1" ht="80" x14ac:dyDescent="0.2">
      <c r="C16" s="5" t="s">
        <v>55</v>
      </c>
      <c r="D16" s="5" t="s">
        <v>57</v>
      </c>
      <c r="E16" s="5" t="s">
        <v>56</v>
      </c>
      <c r="F16" s="5" t="s">
        <v>58</v>
      </c>
      <c r="G16" s="5" t="s">
        <v>59</v>
      </c>
    </row>
    <row r="18" spans="1:9" x14ac:dyDescent="0.2">
      <c r="D18" t="s">
        <v>68</v>
      </c>
      <c r="E18" t="s">
        <v>69</v>
      </c>
      <c r="F18" t="s">
        <v>70</v>
      </c>
      <c r="G18" t="s">
        <v>71</v>
      </c>
    </row>
    <row r="19" spans="1:9" ht="64" x14ac:dyDescent="0.2">
      <c r="D19" s="5" t="s">
        <v>75</v>
      </c>
      <c r="E19" s="5" t="s">
        <v>74</v>
      </c>
      <c r="F19" s="5" t="s">
        <v>73</v>
      </c>
      <c r="G19" s="5" t="s">
        <v>72</v>
      </c>
    </row>
    <row r="21" spans="1:9" s="14" customFormat="1" x14ac:dyDescent="0.2">
      <c r="A21" s="13" t="s">
        <v>79</v>
      </c>
      <c r="C21" s="14" t="s">
        <v>42</v>
      </c>
    </row>
    <row r="23" spans="1:9" x14ac:dyDescent="0.2">
      <c r="C23" t="s">
        <v>27</v>
      </c>
      <c r="D23" s="3" t="s">
        <v>20</v>
      </c>
      <c r="E23" s="3" t="s">
        <v>21</v>
      </c>
      <c r="F23" s="3" t="s">
        <v>22</v>
      </c>
      <c r="G23" s="3" t="s">
        <v>23</v>
      </c>
      <c r="H23" s="3" t="s">
        <v>24</v>
      </c>
      <c r="I23" s="3" t="s">
        <v>25</v>
      </c>
    </row>
    <row r="24" spans="1:9" ht="48" x14ac:dyDescent="0.2">
      <c r="B24" t="s">
        <v>48</v>
      </c>
      <c r="C24" t="s">
        <v>47</v>
      </c>
      <c r="D24" t="s">
        <v>49</v>
      </c>
      <c r="F24" s="4" t="s">
        <v>50</v>
      </c>
      <c r="I24" t="s">
        <v>47</v>
      </c>
    </row>
    <row r="25" spans="1:9" x14ac:dyDescent="0.2">
      <c r="B25" t="s">
        <v>46</v>
      </c>
      <c r="C25" t="s">
        <v>26</v>
      </c>
      <c r="I25" t="s">
        <v>26</v>
      </c>
    </row>
    <row r="26" spans="1:9" x14ac:dyDescent="0.2">
      <c r="B26" t="s">
        <v>45</v>
      </c>
      <c r="D26">
        <v>5</v>
      </c>
      <c r="E26">
        <v>5</v>
      </c>
      <c r="F26">
        <v>4</v>
      </c>
      <c r="G26">
        <v>4</v>
      </c>
      <c r="H26">
        <v>5</v>
      </c>
    </row>
    <row r="27" spans="1:9" x14ac:dyDescent="0.2">
      <c r="B27" t="s">
        <v>44</v>
      </c>
      <c r="D27">
        <v>5</v>
      </c>
      <c r="E27">
        <v>6</v>
      </c>
      <c r="F27">
        <v>7</v>
      </c>
      <c r="G27">
        <v>8</v>
      </c>
      <c r="H27">
        <v>5</v>
      </c>
    </row>
    <row r="28" spans="1:9" x14ac:dyDescent="0.2">
      <c r="B28" t="s">
        <v>43</v>
      </c>
      <c r="D28">
        <v>80</v>
      </c>
      <c r="E28">
        <v>78</v>
      </c>
      <c r="F28">
        <v>75</v>
      </c>
      <c r="G28">
        <v>72</v>
      </c>
      <c r="H28">
        <v>75</v>
      </c>
    </row>
    <row r="29" spans="1:9" x14ac:dyDescent="0.2">
      <c r="B29" t="s">
        <v>54</v>
      </c>
      <c r="D29">
        <f>ROUND(D26*D27/((-51.08*LN(D28)+240.27)+2),2)</f>
        <v>1.36</v>
      </c>
      <c r="E29">
        <f t="shared" ref="E29:H29" si="1">ROUND(E26*E27/((-51.08*LN(E28)+240.27)+2),2)</f>
        <v>1.52</v>
      </c>
      <c r="F29">
        <f t="shared" si="1"/>
        <v>1.29</v>
      </c>
      <c r="G29">
        <f t="shared" si="1"/>
        <v>1.34</v>
      </c>
      <c r="H29">
        <f t="shared" si="1"/>
        <v>1.1499999999999999</v>
      </c>
    </row>
    <row r="32" spans="1:9" s="15" customFormat="1" x14ac:dyDescent="0.2">
      <c r="C32" s="16" t="s">
        <v>91</v>
      </c>
      <c r="E32" s="16" t="s">
        <v>92</v>
      </c>
    </row>
    <row r="33" spans="3:7" x14ac:dyDescent="0.2">
      <c r="C33" t="s">
        <v>88</v>
      </c>
      <c r="E33" t="s">
        <v>89</v>
      </c>
    </row>
    <row r="34" spans="3:7" x14ac:dyDescent="0.2">
      <c r="C34" s="7" t="s">
        <v>14</v>
      </c>
      <c r="D34" t="s">
        <v>93</v>
      </c>
      <c r="E34" s="9" t="s">
        <v>16</v>
      </c>
      <c r="F34" t="s">
        <v>94</v>
      </c>
    </row>
    <row r="35" spans="3:7" x14ac:dyDescent="0.2">
      <c r="C35" s="9" t="s">
        <v>15</v>
      </c>
      <c r="D35" t="s">
        <v>87</v>
      </c>
      <c r="E35" s="9" t="s">
        <v>17</v>
      </c>
      <c r="F35" t="s">
        <v>90</v>
      </c>
    </row>
    <row r="36" spans="3:7" s="5" customFormat="1" ht="64" x14ac:dyDescent="0.2">
      <c r="C36" s="5" t="s">
        <v>57</v>
      </c>
      <c r="E36" s="5" t="s">
        <v>75</v>
      </c>
    </row>
    <row r="37" spans="3:7" ht="48" x14ac:dyDescent="0.2">
      <c r="C37" s="5" t="s">
        <v>58</v>
      </c>
      <c r="E37" s="5" t="s">
        <v>73</v>
      </c>
    </row>
    <row r="39" spans="3:7" x14ac:dyDescent="0.2">
      <c r="D39" s="5"/>
      <c r="E39" s="5"/>
      <c r="F39" s="5"/>
      <c r="G39" s="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topLeftCell="A28" workbookViewId="0">
      <selection activeCell="P25" sqref="P25"/>
    </sheetView>
  </sheetViews>
  <sheetFormatPr baseColWidth="10" defaultRowHeight="16" x14ac:dyDescent="0.2"/>
  <sheetData>
    <row r="1" spans="1:13" x14ac:dyDescent="0.2">
      <c r="A1" t="s">
        <v>81</v>
      </c>
      <c r="H1" t="s">
        <v>85</v>
      </c>
    </row>
    <row r="2" spans="1:13" x14ac:dyDescent="0.2">
      <c r="A2" t="s">
        <v>80</v>
      </c>
      <c r="D2" t="s">
        <v>84</v>
      </c>
      <c r="E2" t="s">
        <v>83</v>
      </c>
      <c r="F2" t="s">
        <v>82</v>
      </c>
      <c r="H2" t="s">
        <v>80</v>
      </c>
      <c r="K2" t="s">
        <v>84</v>
      </c>
      <c r="L2" t="s">
        <v>83</v>
      </c>
      <c r="M2" t="s">
        <v>82</v>
      </c>
    </row>
    <row r="3" spans="1:13" x14ac:dyDescent="0.2">
      <c r="A3">
        <v>120</v>
      </c>
      <c r="B3">
        <v>116</v>
      </c>
      <c r="C3">
        <v>165</v>
      </c>
      <c r="D3">
        <v>227</v>
      </c>
      <c r="E3">
        <v>299</v>
      </c>
      <c r="F3">
        <v>377</v>
      </c>
      <c r="H3">
        <v>100</v>
      </c>
      <c r="I3">
        <v>58</v>
      </c>
      <c r="J3">
        <v>96</v>
      </c>
      <c r="K3">
        <v>145</v>
      </c>
      <c r="L3">
        <v>205</v>
      </c>
      <c r="M3">
        <v>272</v>
      </c>
    </row>
    <row r="4" spans="1:13" x14ac:dyDescent="0.2">
      <c r="A4">
        <v>130</v>
      </c>
      <c r="B4">
        <v>130</v>
      </c>
      <c r="C4">
        <v>182</v>
      </c>
      <c r="D4">
        <v>247</v>
      </c>
      <c r="E4">
        <v>321</v>
      </c>
      <c r="F4">
        <v>402</v>
      </c>
      <c r="H4">
        <v>110</v>
      </c>
      <c r="I4">
        <v>64</v>
      </c>
      <c r="J4">
        <v>104</v>
      </c>
      <c r="K4">
        <v>155</v>
      </c>
      <c r="L4">
        <v>217</v>
      </c>
      <c r="M4">
        <v>285</v>
      </c>
    </row>
    <row r="5" spans="1:13" x14ac:dyDescent="0.2">
      <c r="A5">
        <v>140</v>
      </c>
      <c r="B5">
        <v>143</v>
      </c>
      <c r="C5">
        <v>199</v>
      </c>
      <c r="D5">
        <v>266</v>
      </c>
      <c r="E5">
        <v>343</v>
      </c>
      <c r="F5">
        <v>426</v>
      </c>
      <c r="H5">
        <v>120</v>
      </c>
      <c r="I5">
        <v>70</v>
      </c>
      <c r="J5">
        <v>111</v>
      </c>
      <c r="K5">
        <v>164</v>
      </c>
      <c r="L5">
        <v>228</v>
      </c>
      <c r="M5">
        <v>298</v>
      </c>
    </row>
    <row r="6" spans="1:13" x14ac:dyDescent="0.2">
      <c r="A6">
        <v>150</v>
      </c>
      <c r="B6">
        <v>157</v>
      </c>
      <c r="C6">
        <v>214</v>
      </c>
      <c r="D6">
        <v>284</v>
      </c>
      <c r="E6">
        <v>364</v>
      </c>
      <c r="F6">
        <v>449</v>
      </c>
      <c r="H6">
        <v>130</v>
      </c>
      <c r="I6">
        <v>76</v>
      </c>
      <c r="J6">
        <v>119</v>
      </c>
      <c r="K6">
        <v>173</v>
      </c>
      <c r="L6">
        <v>238</v>
      </c>
      <c r="M6">
        <v>309</v>
      </c>
    </row>
    <row r="7" spans="1:13" x14ac:dyDescent="0.2">
      <c r="A7">
        <v>160</v>
      </c>
      <c r="B7">
        <v>170</v>
      </c>
      <c r="C7">
        <v>230</v>
      </c>
      <c r="D7">
        <v>302</v>
      </c>
      <c r="E7">
        <v>384</v>
      </c>
      <c r="F7">
        <v>471</v>
      </c>
      <c r="H7">
        <v>140</v>
      </c>
      <c r="I7">
        <v>82</v>
      </c>
      <c r="J7">
        <v>125</v>
      </c>
      <c r="K7">
        <v>181</v>
      </c>
      <c r="L7">
        <v>248</v>
      </c>
      <c r="M7">
        <v>320</v>
      </c>
    </row>
    <row r="8" spans="1:13" x14ac:dyDescent="0.2">
      <c r="A8">
        <v>170</v>
      </c>
      <c r="B8">
        <v>183</v>
      </c>
      <c r="C8">
        <v>244</v>
      </c>
      <c r="D8">
        <v>319</v>
      </c>
      <c r="E8">
        <v>403</v>
      </c>
      <c r="F8">
        <v>492</v>
      </c>
      <c r="H8">
        <v>150</v>
      </c>
      <c r="I8">
        <v>87</v>
      </c>
      <c r="J8">
        <v>132</v>
      </c>
      <c r="K8">
        <v>189</v>
      </c>
      <c r="L8">
        <v>257</v>
      </c>
      <c r="M8">
        <v>331</v>
      </c>
    </row>
    <row r="9" spans="1:13" x14ac:dyDescent="0.2">
      <c r="A9">
        <v>180</v>
      </c>
      <c r="B9">
        <v>195</v>
      </c>
      <c r="C9">
        <v>259</v>
      </c>
      <c r="D9">
        <v>335</v>
      </c>
      <c r="E9">
        <v>421</v>
      </c>
      <c r="F9">
        <v>512</v>
      </c>
      <c r="H9">
        <v>160</v>
      </c>
      <c r="I9">
        <v>92</v>
      </c>
      <c r="J9">
        <v>138</v>
      </c>
      <c r="K9">
        <v>197</v>
      </c>
      <c r="L9">
        <v>265</v>
      </c>
      <c r="M9">
        <v>341</v>
      </c>
    </row>
    <row r="10" spans="1:13" x14ac:dyDescent="0.2">
      <c r="A10">
        <v>190</v>
      </c>
      <c r="B10">
        <v>208</v>
      </c>
      <c r="C10">
        <v>273</v>
      </c>
      <c r="D10">
        <v>351</v>
      </c>
      <c r="E10">
        <v>439</v>
      </c>
      <c r="F10">
        <v>532</v>
      </c>
      <c r="H10">
        <v>170</v>
      </c>
      <c r="I10">
        <v>97</v>
      </c>
      <c r="J10">
        <v>144</v>
      </c>
      <c r="K10">
        <v>204</v>
      </c>
      <c r="L10">
        <v>274</v>
      </c>
      <c r="M10">
        <v>350</v>
      </c>
    </row>
    <row r="11" spans="1:13" x14ac:dyDescent="0.2">
      <c r="A11">
        <v>200</v>
      </c>
      <c r="B11">
        <v>220</v>
      </c>
      <c r="C11">
        <v>287</v>
      </c>
      <c r="D11">
        <v>367</v>
      </c>
      <c r="E11">
        <v>456</v>
      </c>
      <c r="F11">
        <v>551</v>
      </c>
      <c r="H11">
        <v>180</v>
      </c>
      <c r="I11">
        <v>102</v>
      </c>
      <c r="J11">
        <v>150</v>
      </c>
      <c r="K11">
        <v>211</v>
      </c>
      <c r="L11">
        <v>282</v>
      </c>
      <c r="M11">
        <v>359</v>
      </c>
    </row>
    <row r="12" spans="1:13" x14ac:dyDescent="0.2">
      <c r="A12">
        <v>210</v>
      </c>
      <c r="B12">
        <v>231</v>
      </c>
      <c r="C12">
        <v>300</v>
      </c>
      <c r="D12">
        <v>382</v>
      </c>
      <c r="E12">
        <v>473</v>
      </c>
      <c r="F12">
        <v>569</v>
      </c>
      <c r="H12">
        <v>190</v>
      </c>
      <c r="I12">
        <v>106</v>
      </c>
      <c r="J12">
        <v>156</v>
      </c>
      <c r="K12">
        <v>217</v>
      </c>
      <c r="L12">
        <v>289</v>
      </c>
      <c r="M12">
        <v>368</v>
      </c>
    </row>
    <row r="13" spans="1:13" x14ac:dyDescent="0.2">
      <c r="A13">
        <v>220</v>
      </c>
      <c r="B13">
        <v>243</v>
      </c>
      <c r="C13">
        <v>313</v>
      </c>
      <c r="D13">
        <v>396</v>
      </c>
      <c r="E13">
        <v>489</v>
      </c>
      <c r="F13">
        <v>587</v>
      </c>
      <c r="H13">
        <v>200</v>
      </c>
      <c r="I13">
        <v>111</v>
      </c>
      <c r="J13">
        <v>161</v>
      </c>
      <c r="K13">
        <v>224</v>
      </c>
      <c r="L13">
        <v>297</v>
      </c>
      <c r="M13">
        <v>376</v>
      </c>
    </row>
    <row r="14" spans="1:13" x14ac:dyDescent="0.2">
      <c r="A14">
        <v>230</v>
      </c>
      <c r="B14">
        <v>254</v>
      </c>
      <c r="C14">
        <v>326</v>
      </c>
      <c r="D14">
        <v>410</v>
      </c>
      <c r="E14">
        <v>505</v>
      </c>
      <c r="F14">
        <v>604</v>
      </c>
      <c r="H14">
        <v>210</v>
      </c>
      <c r="I14">
        <v>115</v>
      </c>
      <c r="J14">
        <v>166</v>
      </c>
      <c r="K14">
        <v>230</v>
      </c>
      <c r="L14">
        <v>304</v>
      </c>
      <c r="M14">
        <v>384</v>
      </c>
    </row>
    <row r="15" spans="1:13" x14ac:dyDescent="0.2">
      <c r="A15">
        <v>240</v>
      </c>
      <c r="B15">
        <v>265</v>
      </c>
      <c r="C15">
        <v>338</v>
      </c>
      <c r="D15">
        <v>424</v>
      </c>
      <c r="E15">
        <v>520</v>
      </c>
      <c r="F15">
        <v>621</v>
      </c>
      <c r="H15">
        <v>220</v>
      </c>
      <c r="I15">
        <v>119</v>
      </c>
      <c r="J15">
        <v>171</v>
      </c>
      <c r="K15">
        <v>236</v>
      </c>
      <c r="L15">
        <v>311</v>
      </c>
      <c r="M15">
        <v>391</v>
      </c>
    </row>
    <row r="16" spans="1:13" x14ac:dyDescent="0.2">
      <c r="A16">
        <v>250</v>
      </c>
      <c r="B16">
        <v>275</v>
      </c>
      <c r="C16">
        <v>350</v>
      </c>
      <c r="D16">
        <v>438</v>
      </c>
      <c r="E16">
        <v>535</v>
      </c>
      <c r="F16">
        <v>638</v>
      </c>
      <c r="H16">
        <v>230</v>
      </c>
      <c r="I16">
        <v>124</v>
      </c>
      <c r="J16">
        <v>176</v>
      </c>
      <c r="K16">
        <v>242</v>
      </c>
      <c r="L16">
        <v>317</v>
      </c>
      <c r="M16">
        <v>399</v>
      </c>
    </row>
    <row r="17" spans="1:16" x14ac:dyDescent="0.2">
      <c r="A17">
        <v>260</v>
      </c>
      <c r="B17">
        <v>286</v>
      </c>
      <c r="C17">
        <v>362</v>
      </c>
      <c r="D17">
        <v>451</v>
      </c>
      <c r="E17">
        <v>550</v>
      </c>
      <c r="F17">
        <v>653</v>
      </c>
      <c r="H17">
        <v>240</v>
      </c>
      <c r="I17">
        <v>128</v>
      </c>
      <c r="J17">
        <v>181</v>
      </c>
      <c r="K17">
        <v>247</v>
      </c>
      <c r="L17">
        <v>323</v>
      </c>
      <c r="M17">
        <v>406</v>
      </c>
    </row>
    <row r="18" spans="1:16" x14ac:dyDescent="0.2">
      <c r="A18">
        <v>270</v>
      </c>
      <c r="B18">
        <v>296</v>
      </c>
      <c r="C18">
        <v>373</v>
      </c>
      <c r="D18">
        <v>464</v>
      </c>
      <c r="E18">
        <v>564</v>
      </c>
      <c r="F18">
        <v>669</v>
      </c>
      <c r="H18">
        <v>250</v>
      </c>
      <c r="I18">
        <v>131</v>
      </c>
      <c r="J18">
        <v>186</v>
      </c>
      <c r="K18">
        <v>253</v>
      </c>
      <c r="L18">
        <v>330</v>
      </c>
      <c r="M18">
        <v>413</v>
      </c>
    </row>
    <row r="19" spans="1:16" x14ac:dyDescent="0.2">
      <c r="A19">
        <v>280</v>
      </c>
      <c r="B19">
        <v>306</v>
      </c>
      <c r="C19">
        <v>384</v>
      </c>
      <c r="D19">
        <v>476</v>
      </c>
      <c r="E19">
        <v>578</v>
      </c>
      <c r="F19">
        <v>684</v>
      </c>
      <c r="H19">
        <v>260</v>
      </c>
      <c r="I19">
        <v>135</v>
      </c>
      <c r="J19">
        <v>190</v>
      </c>
      <c r="K19">
        <v>258</v>
      </c>
      <c r="L19">
        <v>336</v>
      </c>
      <c r="M19">
        <v>420</v>
      </c>
    </row>
    <row r="20" spans="1:16" x14ac:dyDescent="0.2">
      <c r="A20">
        <v>290</v>
      </c>
      <c r="B20">
        <v>316</v>
      </c>
      <c r="C20">
        <v>395</v>
      </c>
      <c r="D20">
        <v>488</v>
      </c>
      <c r="E20">
        <v>591</v>
      </c>
      <c r="F20">
        <v>699</v>
      </c>
    </row>
    <row r="21" spans="1:16" x14ac:dyDescent="0.2">
      <c r="A21">
        <v>300</v>
      </c>
      <c r="B21">
        <v>326</v>
      </c>
      <c r="C21">
        <v>406</v>
      </c>
      <c r="D21">
        <v>500</v>
      </c>
      <c r="E21">
        <v>605</v>
      </c>
      <c r="F21">
        <v>713</v>
      </c>
    </row>
    <row r="22" spans="1:16" x14ac:dyDescent="0.2">
      <c r="A22">
        <v>310</v>
      </c>
      <c r="B22">
        <v>335</v>
      </c>
      <c r="C22">
        <v>417</v>
      </c>
      <c r="D22">
        <v>512</v>
      </c>
      <c r="E22">
        <v>617</v>
      </c>
      <c r="F22">
        <v>727</v>
      </c>
    </row>
    <row r="24" spans="1:16" x14ac:dyDescent="0.2">
      <c r="P24" t="s">
        <v>86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workbookViewId="0">
      <selection sqref="A1:A1048576"/>
    </sheetView>
  </sheetViews>
  <sheetFormatPr baseColWidth="10" defaultRowHeight="16" x14ac:dyDescent="0.2"/>
  <sheetData>
    <row r="1" spans="1:4" x14ac:dyDescent="0.2">
      <c r="A1" t="s">
        <v>51</v>
      </c>
    </row>
    <row r="2" spans="1:4" x14ac:dyDescent="0.2">
      <c r="B2" t="s">
        <v>43</v>
      </c>
      <c r="C2" t="s">
        <v>52</v>
      </c>
      <c r="D2" t="s">
        <v>53</v>
      </c>
    </row>
    <row r="3" spans="1:4" x14ac:dyDescent="0.2">
      <c r="B3">
        <v>70</v>
      </c>
      <c r="C3">
        <v>24</v>
      </c>
      <c r="D3">
        <v>8</v>
      </c>
    </row>
    <row r="4" spans="1:4" x14ac:dyDescent="0.2">
      <c r="B4">
        <v>75</v>
      </c>
      <c r="C4">
        <v>18</v>
      </c>
      <c r="D4">
        <v>6</v>
      </c>
    </row>
    <row r="5" spans="1:4" x14ac:dyDescent="0.2">
      <c r="B5">
        <v>85</v>
      </c>
      <c r="C5">
        <v>15</v>
      </c>
      <c r="D5">
        <v>4</v>
      </c>
    </row>
    <row r="6" spans="1:4" x14ac:dyDescent="0.2">
      <c r="B6">
        <v>95</v>
      </c>
      <c r="C6">
        <v>7</v>
      </c>
      <c r="D6">
        <v>2</v>
      </c>
    </row>
    <row r="9" spans="1:4" x14ac:dyDescent="0.2">
      <c r="B9">
        <f>605.32*EXP(-0.046*A9)</f>
        <v>605.32000000000005</v>
      </c>
    </row>
    <row r="10" spans="1:4" x14ac:dyDescent="0.2">
      <c r="B10" t="e">
        <f>-51.08*LN(A10)+240.27</f>
        <v>#NUM!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PNLS Calculator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2017-01-05T02:06:44Z</dcterms:created>
  <dcterms:modified xsi:type="dcterms:W3CDTF">2017-01-18T01:05:27Z</dcterms:modified>
</cp:coreProperties>
</file>